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<sst xmlns="http://schemas.openxmlformats.org/spreadsheetml/2006/main" count="9" uniqueCount="9">
  <si>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 переводе с греческого это слово обозначает "сопровождение ребенка".</t>
  </si>
  <si>
    <t>Как называли метателя дисков?</t>
  </si>
  <si>
    <t>Чему учат в гимназиях?</t>
  </si>
  <si>
    <t>Какую школу посещали мальчики с 12 лет?</t>
  </si>
  <si>
    <t>Как называется металлическая или костяная палочка, которой выдавливались буквы?</t>
  </si>
  <si>
    <t>Создатель всемирно известной статуи метателя дисков?</t>
  </si>
  <si>
    <t>Кроссворд.</t>
  </si>
  <si>
    <t>В афинских школах и гемназиях</t>
  </si>
  <si>
    <t>Вопросы: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</si>
</sst>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1:G12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6" width="9.125" style="3" customWidth="1"/>
    <col min="7" max="7" width="28.25390625" style="3" customWidth="1"/>
    <col min="8" max="16384" width="9.125" style="3" customWidth="1"/>
  </cols>
  <sheetData>
    <row r="11" ht="27">
      <c r="G11" s="2" t="s">
        <v>6</v>
      </c>
    </row>
    <row r="12" ht="27">
      <c r="G12" s="2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AN15"/>
  <sheetViews>
    <sheetView showGridLines="0" tabSelected="1" zoomScalePageLayoutView="0" workbookViewId="0" topLeftCell="E1">
      <selection activeCell="J15" sqref="J15"/>
    </sheetView>
  </sheetViews>
  <sheetFormatPr defaultColWidth="3.625" defaultRowHeight="18.75" customHeight="1"/>
  <sheetData>
    <row r="2" spans="7:14" ht="18.75" customHeight="1" thickBot="1">
      <c r="G2" s="5">
        <v>1</v>
      </c>
      <c r="N2" s="5">
        <v>4</v>
      </c>
    </row>
    <row r="3" spans="7:14" ht="18.75" customHeight="1" thickBot="1">
      <c r="G3" s="4"/>
      <c r="N3" s="4"/>
    </row>
    <row r="4" spans="7:14" ht="18.75" customHeight="1" thickBot="1">
      <c r="G4" s="4"/>
      <c r="J4" s="5">
        <v>3</v>
      </c>
      <c r="N4" s="4"/>
    </row>
    <row r="5" spans="6:33" ht="18.75" customHeight="1" thickBot="1">
      <c r="F5" s="5">
        <v>2</v>
      </c>
      <c r="G5" s="4"/>
      <c r="H5" s="4"/>
      <c r="I5" s="4"/>
      <c r="J5" s="4"/>
      <c r="K5" s="4"/>
      <c r="L5" s="4"/>
      <c r="M5" s="4"/>
      <c r="N5" s="4"/>
      <c r="P5" s="5">
        <v>6</v>
      </c>
      <c r="AD5" s="6" t="str">
        <f>IF(Лист2!W8=39,"Молодец","Подумай ещё")</f>
        <v>Подумай ещё</v>
      </c>
      <c r="AE5" s="6"/>
      <c r="AF5" s="6"/>
      <c r="AG5" s="6"/>
    </row>
    <row r="6" spans="7:16" ht="18.75" customHeight="1" thickBot="1">
      <c r="G6" s="4"/>
      <c r="J6" s="4"/>
      <c r="N6" s="4"/>
      <c r="P6" s="4"/>
    </row>
    <row r="7" spans="7:18" ht="18.75" customHeight="1" thickBot="1">
      <c r="G7" s="4"/>
      <c r="J7" s="4"/>
      <c r="M7" s="5">
        <v>5</v>
      </c>
      <c r="N7" s="4"/>
      <c r="O7" s="4"/>
      <c r="P7" s="4"/>
      <c r="Q7" s="4"/>
      <c r="R7" s="4"/>
    </row>
    <row r="8" spans="7:16" ht="18.75" customHeight="1" thickBot="1">
      <c r="G8" s="4"/>
      <c r="J8" s="4"/>
      <c r="N8" s="4"/>
      <c r="P8" s="4"/>
    </row>
    <row r="9" spans="7:29" ht="18.75" customHeight="1" thickBot="1">
      <c r="G9" s="4"/>
      <c r="J9" s="4"/>
      <c r="N9" s="4"/>
      <c r="P9" s="4"/>
      <c r="Z9" s="7" t="s">
        <v>8</v>
      </c>
      <c r="AA9" s="7"/>
      <c r="AB9" s="7"/>
      <c r="AC9" s="8"/>
    </row>
    <row r="10" spans="10:40" ht="18.75" customHeight="1" thickBot="1">
      <c r="J10" s="4"/>
      <c r="N10" s="4"/>
      <c r="P10" s="4"/>
      <c r="U10" s="9">
        <v>1</v>
      </c>
      <c r="V10" s="9" t="s"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0:40" ht="18.75" customHeight="1" thickBot="1">
      <c r="J11" s="4"/>
      <c r="U11" s="9">
        <v>2</v>
      </c>
      <c r="V11" s="9" t="s">
        <v>1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0:40" ht="18.75" customHeight="1" thickBot="1">
      <c r="J12" s="4"/>
      <c r="U12" s="9">
        <v>3</v>
      </c>
      <c r="V12" s="9" t="s">
        <v>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0:40" ht="18.75" customHeight="1" thickBot="1">
      <c r="J13" s="4"/>
      <c r="U13" s="9">
        <v>4</v>
      </c>
      <c r="V13" s="9" t="s">
        <v>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0:40" ht="18.75" customHeight="1" thickBot="1">
      <c r="J14" s="4"/>
      <c r="U14" s="9">
        <v>5</v>
      </c>
      <c r="V14" s="9" t="s">
        <v>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0:40" ht="18.75" customHeight="1" thickBot="1">
      <c r="J15" s="4"/>
      <c r="U15" s="9">
        <v>6</v>
      </c>
      <c r="V15" s="9" t="s">
        <v>5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4:W16"/>
  <sheetViews>
    <sheetView showGridLines="0" zoomScalePageLayoutView="0" workbookViewId="0" topLeftCell="A1">
      <selection activeCell="W9" sqref="W9"/>
    </sheetView>
  </sheetViews>
  <sheetFormatPr defaultColWidth="3.625" defaultRowHeight="18.75" customHeight="1"/>
  <sheetData>
    <row r="3" ht="18.75" customHeight="1" thickBot="1"/>
    <row r="4" spans="7:14" ht="18.75" customHeight="1" thickBot="1">
      <c r="G4" s="1">
        <f>IF(Лист1!G3="п",1,0)</f>
        <v>0</v>
      </c>
      <c r="N4" s="1">
        <f>IF(Лист1!N3="п",1,0)</f>
        <v>0</v>
      </c>
    </row>
    <row r="5" spans="7:14" ht="18.75" customHeight="1" thickBot="1">
      <c r="G5" s="1">
        <f>IF(Лист1!G4="е",1,0)</f>
        <v>0</v>
      </c>
      <c r="N5" s="1">
        <f>IF(Лист1!N4="а",1,0)</f>
        <v>0</v>
      </c>
    </row>
    <row r="6" spans="7:14" ht="18.75" customHeight="1" thickBot="1">
      <c r="G6" s="1">
        <f>IF(Лист1!G5="д",1,0)</f>
        <v>0</v>
      </c>
      <c r="H6" s="1">
        <f>IF(Лист1!H5="и",1,0)</f>
        <v>0</v>
      </c>
      <c r="I6" s="1">
        <f>IF(Лист1!I5="с",1,0)</f>
        <v>0</v>
      </c>
      <c r="J6" s="1">
        <f>IF(Лист1!J5="к",1,0)</f>
        <v>0</v>
      </c>
      <c r="K6" s="1">
        <f>IF(Лист1!K5="о",1,0)</f>
        <v>0</v>
      </c>
      <c r="L6" s="1">
        <f>IF(Лист1!L5="б",1,0)</f>
        <v>0</v>
      </c>
      <c r="M6" s="1">
        <f>IF(Лист1!M5="о",1,0)</f>
        <v>0</v>
      </c>
      <c r="N6" s="1">
        <f>IF(Лист1!N5="л",1,0)</f>
        <v>0</v>
      </c>
    </row>
    <row r="7" spans="7:16" ht="18.75" customHeight="1" thickBot="1">
      <c r="G7" s="1">
        <f>IF(Лист1!G6="а",1,0)</f>
        <v>0</v>
      </c>
      <c r="J7" s="1">
        <f>IF(Лист1!J6="р",1,0)</f>
        <v>0</v>
      </c>
      <c r="N7" s="1">
        <f>IF(Лист1!N6="е",1,0)</f>
        <v>0</v>
      </c>
      <c r="P7" s="1">
        <f>IF(Лист1!P6="м",1,0)</f>
        <v>0</v>
      </c>
    </row>
    <row r="8" spans="7:23" ht="18.75" customHeight="1" thickBot="1">
      <c r="G8" s="1">
        <f>IF(Лист1!G7="г",1,0)</f>
        <v>0</v>
      </c>
      <c r="J8" s="1">
        <f>IF(Лист1!J7="а",1,0)</f>
        <v>0</v>
      </c>
      <c r="N8" s="1">
        <f>IF(Лист1!N7="с",1,0)</f>
        <v>0</v>
      </c>
      <c r="O8" s="1">
        <f>IF(Лист1!O7="т",1,0)</f>
        <v>0</v>
      </c>
      <c r="P8" s="1">
        <f>IF(Лист1!P7="и",1,0)</f>
        <v>0</v>
      </c>
      <c r="Q8" s="1">
        <f>IF(Лист1!Q7="л",1,0)</f>
        <v>0</v>
      </c>
      <c r="R8" s="1">
        <f>IF(Лист1!R7="ь",1,0)</f>
        <v>0</v>
      </c>
      <c r="W8">
        <f>SUM(G4:R16)</f>
        <v>0</v>
      </c>
    </row>
    <row r="9" spans="7:16" ht="18.75" customHeight="1" thickBot="1">
      <c r="G9" s="1">
        <f>IF(Лист1!G8="о",1,0)</f>
        <v>0</v>
      </c>
      <c r="J9" s="1">
        <f>IF(Лист1!J8="с",1,0)</f>
        <v>0</v>
      </c>
      <c r="N9" s="1">
        <f>IF(Лист1!N8="т",1,0)</f>
        <v>0</v>
      </c>
      <c r="P9" s="1">
        <f>IF(Лист1!P8="р",1,0)</f>
        <v>0</v>
      </c>
    </row>
    <row r="10" spans="7:16" ht="18.75" customHeight="1" thickBot="1">
      <c r="G10" s="1">
        <f>IF(Лист1!G9="г",1,0)</f>
        <v>0</v>
      </c>
      <c r="J10" s="1">
        <f>IF(Лист1!J9="н",1,0)</f>
        <v>0</v>
      </c>
      <c r="N10" s="1">
        <f>IF(Лист1!N9="р",1,0)</f>
        <v>0</v>
      </c>
      <c r="P10" s="1">
        <f>IF(Лист1!P9="о",1,0)</f>
        <v>0</v>
      </c>
    </row>
    <row r="11" spans="10:16" ht="18.75" customHeight="1" thickBot="1">
      <c r="J11" s="1">
        <f>IF(Лист1!J10="о",1,0)</f>
        <v>0</v>
      </c>
      <c r="N11" s="1">
        <f>IF(Лист1!N10="а",1,0)</f>
        <v>0</v>
      </c>
      <c r="P11" s="1">
        <f>IF(Лист1!P10="н",1,0)</f>
        <v>0</v>
      </c>
    </row>
    <row r="12" ht="18.75" customHeight="1" thickBot="1">
      <c r="J12" s="1">
        <f>IF(Лист1!J11="р",1,0)</f>
        <v>0</v>
      </c>
    </row>
    <row r="13" ht="18.75" customHeight="1" thickBot="1">
      <c r="J13" s="1">
        <f>IF(Лист1!J12="е",1,0)</f>
        <v>0</v>
      </c>
    </row>
    <row r="14" ht="18.75" customHeight="1" thickBot="1">
      <c r="J14" s="1">
        <f>IF(Лист1!J13="ч",1,0)</f>
        <v>0</v>
      </c>
    </row>
    <row r="15" ht="18.75" customHeight="1" thickBot="1">
      <c r="J15" s="1">
        <f>IF(Лист1!J14="и",1,0)</f>
        <v>0</v>
      </c>
    </row>
    <row r="16" ht="18.75" customHeight="1" thickBot="1">
      <c r="J16" s="1">
        <f>IF(Лист1!J15="е",1,0)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2009-02-15T11:38:08Z</dcterms:created>
  <dcterms:modified xsi:type="dcterms:W3CDTF">2009-02-18T17:35:12Z</dcterms:modified>
  <cp:category/>
  <cp:version/>
  <cp:contentType/>
  <cp:contentStatus/>
</cp:coreProperties>
</file>